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Olliss\Desktop\_ZIMÁKOS\ZS-VARNSDORF-DOSTAVBA-ŠATEN-DSP+DPS\D.1.2b-VÝKRESOVÁ ČÁST\VÝPISY\"/>
    </mc:Choice>
  </mc:AlternateContent>
  <xr:revisionPtr revIDLastSave="0" documentId="12_ncr:500000_{F975277D-2AF1-4190-B1D7-97CB0D5F0A04}" xr6:coauthVersionLast="31" xr6:coauthVersionMax="43" xr10:uidLastSave="{00000000-0000-0000-0000-000000000000}"/>
  <bookViews>
    <workbookView xWindow="-28920" yWindow="-120" windowWidth="29040" windowHeight="15840" tabRatio="710" xr2:uid="{00000000-000D-0000-FFFF-FFFF00000000}"/>
  </bookViews>
  <sheets>
    <sheet name="VR" sheetId="1" r:id="rId1"/>
  </sheets>
  <calcPr calcId="162913"/>
</workbook>
</file>

<file path=xl/calcChain.xml><?xml version="1.0" encoding="utf-8"?>
<calcChain xmlns="http://schemas.openxmlformats.org/spreadsheetml/2006/main">
  <c r="C7" i="1" l="1"/>
  <c r="H7" i="1" l="1"/>
  <c r="H6" i="1"/>
  <c r="H5" i="1"/>
  <c r="G7" i="1"/>
  <c r="G6" i="1"/>
  <c r="G5" i="1"/>
  <c r="H8" i="1"/>
  <c r="G8" i="1" l="1"/>
  <c r="G9" i="1"/>
  <c r="H9" i="1"/>
  <c r="H10" i="1" s="1"/>
  <c r="A6" i="1"/>
  <c r="A7" i="1" s="1"/>
  <c r="A8" i="1" s="1"/>
  <c r="G10" i="1" l="1"/>
  <c r="G11" i="1"/>
  <c r="G12" i="1" l="1"/>
  <c r="G13" i="1" s="1"/>
</calcChain>
</file>

<file path=xl/sharedStrings.xml><?xml version="1.0" encoding="utf-8"?>
<sst xmlns="http://schemas.openxmlformats.org/spreadsheetml/2006/main" count="25" uniqueCount="24">
  <si>
    <t>Č.POLOŽKY</t>
  </si>
  <si>
    <t>PROFIL</t>
  </si>
  <si>
    <t>DÉLKA</t>
  </si>
  <si>
    <t>CELKEM</t>
  </si>
  <si>
    <t>(PLOCHA)</t>
  </si>
  <si>
    <t>SPOJOVACÍ MATERIÁL 2%</t>
  </si>
  <si>
    <t>PROŘEZ 5%</t>
  </si>
  <si>
    <t>OBJEM</t>
  </si>
  <si>
    <t>m3/celkem</t>
  </si>
  <si>
    <t xml:space="preserve">CELKEM m3 </t>
  </si>
  <si>
    <t>ŠÍŘKA</t>
  </si>
  <si>
    <t>VÝŠKA</t>
  </si>
  <si>
    <t>(TLOUŠŤKA)</t>
  </si>
  <si>
    <t>m3/m´(m3/m2)</t>
  </si>
  <si>
    <t>m</t>
  </si>
  <si>
    <t>ks</t>
  </si>
  <si>
    <t>CELKEM kg</t>
  </si>
  <si>
    <t>m (m2)</t>
  </si>
  <si>
    <t>DŘEVĚNÝ SBÍJ. PŘÍHRADOVÝ VAZNÍK V2 (P2) hmotnost 62kg</t>
  </si>
  <si>
    <t>DŘEVĚNÉ PODÉLNÉ ZTUŽIDLO Z2 (Ondřejovy kříže)</t>
  </si>
  <si>
    <t>DŘEVĚNÉ PODÉLNÉ ZTUŽIDLO Z1 (u spodních pásů vazníků)</t>
  </si>
  <si>
    <t>(započítána objemová hmotnost 440kg/m3)</t>
  </si>
  <si>
    <t>DŘEVĚNÝ SBÍJ. PŘÍHRADOVÝ VAZNÍK V1 (P1) hmotnost 93kg</t>
  </si>
  <si>
    <t>K R O V   -   V Ý P I S   Ř E Z I V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</si>
</sst>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1" fillId="0" borderId="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/>
    <xf numFmtId="164" fontId="0" fillId="0" borderId="18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22" xfId="0" applyFont="1" applyBorder="1"/>
    <xf numFmtId="0" fontId="0" fillId="0" borderId="23" xfId="0" applyBorder="1"/>
    <xf numFmtId="2" fontId="0" fillId="0" borderId="24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7" xfId="0" applyBorder="1"/>
    <xf numFmtId="0" fontId="6" fillId="0" borderId="8" xfId="0" applyFont="1" applyBorder="1"/>
    <xf numFmtId="0" fontId="0" fillId="0" borderId="28" xfId="0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5" xfId="0" applyFont="1" applyBorder="1" applyAlignment="1">
      <alignment horizontal="center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showGridLines="0" tabSelected="1" view="pageLayout" topLeftCell="A16" zoomScaleNormal="100" workbookViewId="0">
      <selection activeCell="F16" sqref="F16"/>
    </sheetView>
  </sheetViews>
  <sheetFormatPr defaultRowHeight="12.75" x14ac:dyDescent="0.2"/>
  <cols>
    <col min="1" max="1" width="11.42578125" customWidth="1"/>
    <col min="2" max="2" width="54.7109375" customWidth="1"/>
    <col min="3" max="5" width="10.7109375" customWidth="1"/>
    <col min="6" max="6" width="8.7109375" customWidth="1"/>
    <col min="7" max="8" width="12.7109375" customWidth="1"/>
  </cols>
  <sheetData>
    <row r="1" spans="1:8" ht="27" thickBot="1" x14ac:dyDescent="0.45">
      <c r="A1" s="44" t="s">
        <v>23</v>
      </c>
      <c r="B1" s="45"/>
      <c r="C1" s="45"/>
      <c r="D1" s="45"/>
      <c r="E1" s="45"/>
      <c r="F1" s="45"/>
      <c r="G1" s="45"/>
      <c r="H1" s="46"/>
    </row>
    <row r="2" spans="1:8" x14ac:dyDescent="0.2">
      <c r="A2" s="30" t="s">
        <v>0</v>
      </c>
      <c r="B2" s="2" t="s">
        <v>1</v>
      </c>
      <c r="C2" s="3" t="s">
        <v>2</v>
      </c>
      <c r="D2" s="4" t="s">
        <v>10</v>
      </c>
      <c r="E2" s="4" t="s">
        <v>11</v>
      </c>
      <c r="F2" s="4" t="s">
        <v>3</v>
      </c>
      <c r="G2" s="38" t="s">
        <v>7</v>
      </c>
      <c r="H2" s="39"/>
    </row>
    <row r="3" spans="1:8" x14ac:dyDescent="0.2">
      <c r="A3" s="31"/>
      <c r="B3" s="11"/>
      <c r="C3" s="6" t="s">
        <v>4</v>
      </c>
      <c r="D3" s="7"/>
      <c r="E3" s="7" t="s">
        <v>12</v>
      </c>
      <c r="F3" s="7"/>
      <c r="G3" s="34"/>
      <c r="H3" s="35"/>
    </row>
    <row r="4" spans="1:8" ht="13.5" thickBot="1" x14ac:dyDescent="0.25">
      <c r="A4" s="32"/>
      <c r="B4" s="5"/>
      <c r="C4" s="6" t="s">
        <v>17</v>
      </c>
      <c r="D4" s="7" t="s">
        <v>14</v>
      </c>
      <c r="E4" s="7" t="s">
        <v>14</v>
      </c>
      <c r="F4" s="7" t="s">
        <v>15</v>
      </c>
      <c r="G4" s="36" t="s">
        <v>13</v>
      </c>
      <c r="H4" s="37" t="s">
        <v>8</v>
      </c>
    </row>
    <row r="5" spans="1:8" x14ac:dyDescent="0.2">
      <c r="A5" s="12">
        <v>1</v>
      </c>
      <c r="B5" s="13" t="s">
        <v>22</v>
      </c>
      <c r="C5" s="14">
        <v>8.9550000000000001</v>
      </c>
      <c r="D5" s="15">
        <v>0.05</v>
      </c>
      <c r="E5" s="15">
        <v>0.55000000000000004</v>
      </c>
      <c r="F5" s="16">
        <v>5</v>
      </c>
      <c r="G5" s="17">
        <f>98/440</f>
        <v>0.22272727272727272</v>
      </c>
      <c r="H5" s="18">
        <f>C5*D5*E5*F5</f>
        <v>1.2313125000000003</v>
      </c>
    </row>
    <row r="6" spans="1:8" x14ac:dyDescent="0.2">
      <c r="A6" s="19">
        <f>A5+1</f>
        <v>2</v>
      </c>
      <c r="B6" s="20" t="s">
        <v>18</v>
      </c>
      <c r="C6" s="21">
        <v>5.9850000000000003</v>
      </c>
      <c r="D6" s="22">
        <v>0.05</v>
      </c>
      <c r="E6" s="22">
        <v>0.55000000000000004</v>
      </c>
      <c r="F6" s="23">
        <v>19</v>
      </c>
      <c r="G6" s="24">
        <f>62/440</f>
        <v>0.1409090909090909</v>
      </c>
      <c r="H6" s="25">
        <f>C6*D6*E6*F6</f>
        <v>3.1271625000000003</v>
      </c>
    </row>
    <row r="7" spans="1:8" x14ac:dyDescent="0.2">
      <c r="A7" s="19">
        <f t="shared" ref="A7:A8" si="0">A6+1</f>
        <v>3</v>
      </c>
      <c r="B7" s="20" t="s">
        <v>20</v>
      </c>
      <c r="C7" s="21">
        <f>16.5*2+2*2.8</f>
        <v>38.6</v>
      </c>
      <c r="D7" s="22">
        <v>0.06</v>
      </c>
      <c r="E7" s="22">
        <v>0.04</v>
      </c>
      <c r="F7" s="23">
        <v>1</v>
      </c>
      <c r="G7" s="24">
        <f>C7*D7*E7</f>
        <v>9.264E-2</v>
      </c>
      <c r="H7" s="25">
        <f>C7*D7*E7*F7</f>
        <v>9.264E-2</v>
      </c>
    </row>
    <row r="8" spans="1:8" x14ac:dyDescent="0.2">
      <c r="A8" s="19">
        <f t="shared" si="0"/>
        <v>4</v>
      </c>
      <c r="B8" s="20" t="s">
        <v>19</v>
      </c>
      <c r="C8" s="21">
        <v>150</v>
      </c>
      <c r="D8" s="22">
        <v>0.03</v>
      </c>
      <c r="E8" s="22">
        <v>0.12</v>
      </c>
      <c r="F8" s="23">
        <v>1</v>
      </c>
      <c r="G8" s="24">
        <f>C8*D8*E8</f>
        <v>0.54</v>
      </c>
      <c r="H8" s="25">
        <f>C8*D8*E8*F8</f>
        <v>0.54</v>
      </c>
    </row>
    <row r="9" spans="1:8" ht="13.5" thickBot="1" x14ac:dyDescent="0.25">
      <c r="A9" s="19">
        <v>5</v>
      </c>
      <c r="B9" s="20"/>
      <c r="C9" s="21"/>
      <c r="D9" s="22"/>
      <c r="E9" s="22"/>
      <c r="F9" s="23"/>
      <c r="G9" s="24">
        <f t="shared" ref="G9" si="1">C9*D9*E9</f>
        <v>0</v>
      </c>
      <c r="H9" s="25">
        <f t="shared" ref="H9" si="2">C9*D9*E9*F9</f>
        <v>0</v>
      </c>
    </row>
    <row r="10" spans="1:8" ht="13.5" thickBot="1" x14ac:dyDescent="0.25">
      <c r="A10" s="26" t="s">
        <v>5</v>
      </c>
      <c r="B10" s="27"/>
      <c r="C10" s="27"/>
      <c r="D10" s="27"/>
      <c r="E10" s="27"/>
      <c r="F10" s="27"/>
      <c r="G10" s="28">
        <f>0.02*H10</f>
        <v>9.9822300000000017E-2</v>
      </c>
      <c r="H10" s="29">
        <f>SUM(H5:H9)</f>
        <v>4.9911150000000006</v>
      </c>
    </row>
    <row r="11" spans="1:8" ht="13.5" thickBot="1" x14ac:dyDescent="0.25">
      <c r="A11" s="8" t="s">
        <v>6</v>
      </c>
      <c r="B11" s="1"/>
      <c r="C11" s="1"/>
      <c r="D11" s="1"/>
      <c r="E11" s="1"/>
      <c r="F11" s="1"/>
      <c r="G11" s="40">
        <f>0.05*H10</f>
        <v>0.24955575000000005</v>
      </c>
      <c r="H11" s="41"/>
    </row>
    <row r="12" spans="1:8" ht="13.5" thickBot="1" x14ac:dyDescent="0.25">
      <c r="A12" s="9" t="s">
        <v>9</v>
      </c>
      <c r="B12" s="10"/>
      <c r="C12" s="10"/>
      <c r="D12" s="10"/>
      <c r="E12" s="10"/>
      <c r="F12" s="10"/>
      <c r="G12" s="42">
        <f>SUM(G10:H11)</f>
        <v>5.3404930500000001</v>
      </c>
      <c r="H12" s="43"/>
    </row>
    <row r="13" spans="1:8" ht="13.5" thickBot="1" x14ac:dyDescent="0.25">
      <c r="A13" s="9" t="s">
        <v>16</v>
      </c>
      <c r="B13" s="33" t="s">
        <v>21</v>
      </c>
      <c r="C13" s="10"/>
      <c r="D13" s="10"/>
      <c r="E13" s="10"/>
      <c r="F13" s="10"/>
      <c r="G13" s="42">
        <f>G12*440</f>
        <v>2349.8169419999999</v>
      </c>
      <c r="H13" s="43"/>
    </row>
  </sheetData>
  <mergeCells count="5">
    <mergeCell ref="G2:H2"/>
    <mergeCell ref="G11:H11"/>
    <mergeCell ref="G12:H12"/>
    <mergeCell ref="G13:H13"/>
    <mergeCell ref="A1:H1"/>
  </mergeCells>
  <phoneticPr fontId="2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>
    <oddHeader>&amp;C&amp;"Arial CE,Tučné"S t a t i k  C L  s. r. o., P r o j e k č n í   a   s t a t i c k á   k a n c e l á ř&amp;"Arial CE,Obyčejné"
     Kancelář č.4.31, Hrnčířská 2985, 470 01 Česká Lípa, IČ: 023 65 197, DIČ: CZ02365197, www.statik-cl.cz</oddHeader>
    <oddFooter>&amp;LAkce: 
Zimní stadion Varnsdorf - provozní zázemí, vestavba šatny&amp;CDokumentace pro vydání stavebního povolení a pro provádění stavby
D.1.2b-09-VÝPIS ŘEZIVA&amp;R
Vypracoval: Ing. David Mareček, Ph.D.
 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M&amp;JKL</dc:creator>
  <cp:lastModifiedBy>Olliss</cp:lastModifiedBy>
  <cp:lastPrinted>2015-03-29T08:46:35Z</cp:lastPrinted>
  <dcterms:created xsi:type="dcterms:W3CDTF">2010-04-14T15:37:00Z</dcterms:created>
  <dcterms:modified xsi:type="dcterms:W3CDTF">2019-09-04T11:53:20Z</dcterms:modified>
</cp:coreProperties>
</file>